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"/>
    </mc:Choice>
  </mc:AlternateContent>
  <xr:revisionPtr revIDLastSave="0" documentId="8_{A55F49E1-057D-4B7F-AB80-43251438CC0C}" xr6:coauthVersionLast="47" xr6:coauthVersionMax="47" xr10:uidLastSave="{00000000-0000-0000-0000-000000000000}"/>
  <bookViews>
    <workbookView xWindow="-120" yWindow="-120" windowWidth="29040" windowHeight="15720" xr2:uid="{5E2E51CE-FB53-49F7-A394-20721886773C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O11" i="1" s="1"/>
  <c r="O17" i="1" s="1"/>
  <c r="F11" i="1"/>
  <c r="K31" i="1"/>
  <c r="I29" i="1"/>
  <c r="K28" i="1"/>
  <c r="I27" i="1"/>
  <c r="I12" i="1"/>
  <c r="I38" i="1"/>
  <c r="I36" i="1"/>
  <c r="I37" i="1" s="1"/>
  <c r="I35" i="1"/>
  <c r="I22" i="1"/>
  <c r="I21" i="1"/>
  <c r="I20" i="1"/>
  <c r="I19" i="1"/>
  <c r="I18" i="1"/>
  <c r="I17" i="1"/>
  <c r="I11" i="1"/>
  <c r="I10" i="1"/>
  <c r="I9" i="1"/>
  <c r="K14" i="1" s="1"/>
  <c r="K23" i="1" l="1"/>
  <c r="K26" i="1" s="1"/>
</calcChain>
</file>

<file path=xl/sharedStrings.xml><?xml version="1.0" encoding="utf-8"?>
<sst xmlns="http://schemas.openxmlformats.org/spreadsheetml/2006/main" count="95" uniqueCount="72">
  <si>
    <t>Transaksi Sewa Mobil Buroq Express</t>
  </si>
  <si>
    <t>GANJIL</t>
  </si>
  <si>
    <t>Desember 2021</t>
  </si>
  <si>
    <t>Tanggal</t>
  </si>
  <si>
    <t>Kegiatan</t>
  </si>
  <si>
    <t>Nominal</t>
  </si>
  <si>
    <t>Sewa Mobil Buroq Express</t>
  </si>
  <si>
    <t>Pelanggan Menyewa Avanza</t>
  </si>
  <si>
    <t>Laporan Laba Rugi</t>
  </si>
  <si>
    <t>Biaya Supir</t>
  </si>
  <si>
    <t>Untuk Bulan yang berakhir 31 Desember 2021</t>
  </si>
  <si>
    <t>Pelanggan Menyewa Inova  dan Ayla</t>
  </si>
  <si>
    <t>Pendapatan Usaha :</t>
  </si>
  <si>
    <t>Ganti Oli ke 4 Mobil</t>
  </si>
  <si>
    <t>Rp.</t>
  </si>
  <si>
    <t>Pendapatan dari Xpander</t>
  </si>
  <si>
    <t>Perawatan ke 4 Mobil</t>
  </si>
  <si>
    <t>Perbaiki Interior Mobil Xpander</t>
  </si>
  <si>
    <t>Perbaiki Interior Innova</t>
  </si>
  <si>
    <t>Jumlah Pendapatan Usaha</t>
  </si>
  <si>
    <t>Ambil Kas Untuk Kebutuhan pribadi</t>
  </si>
  <si>
    <t>Piutang dari usaha servis Mobil</t>
  </si>
  <si>
    <t>Beban Usaha :</t>
  </si>
  <si>
    <t>Bayar Listrik ruang kantor</t>
  </si>
  <si>
    <t>Bayar air ruang kantor</t>
  </si>
  <si>
    <t>Pelanggan Menyewa Avanza  dan Ayla</t>
  </si>
  <si>
    <t>Pajak</t>
  </si>
  <si>
    <t>Genap</t>
  </si>
  <si>
    <t>Ganjil</t>
  </si>
  <si>
    <t>Jumlah Beban Usaha</t>
  </si>
  <si>
    <t>Nama NIM</t>
  </si>
  <si>
    <t>Hudi Andika Saputra</t>
  </si>
  <si>
    <t>043232313</t>
  </si>
  <si>
    <t>Laba Sebelum Pajak</t>
  </si>
  <si>
    <t>Laba Setelah Pajak</t>
  </si>
  <si>
    <t>Laba Bersih</t>
  </si>
  <si>
    <t>Harga Sewa Tiap Mobil</t>
  </si>
  <si>
    <t>Sewa Mobil Avanza</t>
  </si>
  <si>
    <t>Sewa Mobil Ayla</t>
  </si>
  <si>
    <t>Sewa Mobil Inova</t>
  </si>
  <si>
    <t>Sewa Mobil Xpander</t>
  </si>
  <si>
    <t>Pendapatan Sewa Avanza</t>
  </si>
  <si>
    <t>Beban Biaya Supir</t>
  </si>
  <si>
    <t>Beban Ganti Oli Mobil</t>
  </si>
  <si>
    <t>Beban Perawatan Mobil</t>
  </si>
  <si>
    <t>Beban Perbaikan Interior Mobil</t>
  </si>
  <si>
    <t>Beban Listrik</t>
  </si>
  <si>
    <t>Beban Air</t>
  </si>
  <si>
    <t>Pendapatan Sewa Inova dan Ayla</t>
  </si>
  <si>
    <t>Pendapatan Sewa Avanza dan Ayla</t>
  </si>
  <si>
    <t>No</t>
  </si>
  <si>
    <t>Parameter</t>
  </si>
  <si>
    <t>Poin</t>
  </si>
  <si>
    <t>Komentar:</t>
  </si>
  <si>
    <t>AKURASI JAWABAN</t>
  </si>
  <si>
    <t>Jawaban akhir</t>
  </si>
  <si>
    <t>Harga sewa tiap mobil</t>
  </si>
  <si>
    <t>PERHITUNGAN NILAI AKHIR</t>
  </si>
  <si>
    <t>A</t>
  </si>
  <si>
    <t>Nilai akurasi: (50%)</t>
  </si>
  <si>
    <t>B</t>
  </si>
  <si>
    <t>Kerapihan (25%)</t>
  </si>
  <si>
    <t>C</t>
  </si>
  <si>
    <t>Sistematis (25%)</t>
  </si>
  <si>
    <t>Diskon Nilai</t>
  </si>
  <si>
    <t>Terlambat</t>
  </si>
  <si>
    <t>Nilai akhir:</t>
  </si>
  <si>
    <t>Lumayan rapih, mirip laporan laba rugi beneran</t>
  </si>
  <si>
    <t>(kenapa dikurangi pajak lagi? 2 kali byr pajak?)</t>
  </si>
  <si>
    <t>Laba bersih setelah prive dikurangi prive, bukan pajak</t>
  </si>
  <si>
    <t>benar</t>
  </si>
  <si>
    <t>mantaps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</si>
</sst>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0" fontId="0" fillId="0" borderId="10" xfId="0" applyBorder="1"/>
    <xf numFmtId="3" fontId="0" fillId="0" borderId="10" xfId="0" applyNumberFormat="1" applyBorder="1"/>
    <xf numFmtId="0" fontId="2" fillId="0" borderId="14" xfId="0" applyFont="1" applyBorder="1"/>
    <xf numFmtId="0" fontId="0" fillId="0" borderId="15" xfId="0" applyBorder="1"/>
    <xf numFmtId="0" fontId="0" fillId="0" borderId="14" xfId="0" applyBorder="1"/>
    <xf numFmtId="0" fontId="2" fillId="0" borderId="0" xfId="0" applyFont="1"/>
    <xf numFmtId="0" fontId="1" fillId="0" borderId="14" xfId="0" applyFont="1" applyBorder="1"/>
    <xf numFmtId="0" fontId="0" fillId="0" borderId="16" xfId="0" applyBorder="1"/>
    <xf numFmtId="0" fontId="0" fillId="0" borderId="17" xfId="0" applyBorder="1"/>
    <xf numFmtId="3" fontId="2" fillId="3" borderId="15" xfId="0" applyNumberFormat="1" applyFont="1" applyFill="1" applyBorder="1"/>
    <xf numFmtId="3" fontId="0" fillId="3" borderId="0" xfId="0" applyNumberFormat="1" applyFill="1"/>
    <xf numFmtId="0" fontId="3" fillId="4" borderId="2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3" fontId="3" fillId="4" borderId="2" xfId="1" applyNumberFormat="1" applyFont="1" applyFill="1" applyBorder="1" applyAlignment="1">
      <alignment horizontal="center" vertical="center"/>
    </xf>
    <xf numFmtId="0" fontId="1" fillId="3" borderId="3" xfId="1" applyFill="1" applyBorder="1" applyAlignment="1">
      <alignment horizontal="center"/>
    </xf>
    <xf numFmtId="0" fontId="1" fillId="3" borderId="7" xfId="1" applyFill="1" applyBorder="1"/>
    <xf numFmtId="3" fontId="1" fillId="3" borderId="3" xfId="1" applyNumberFormat="1" applyFill="1" applyBorder="1" applyAlignment="1">
      <alignment horizontal="center" vertical="center"/>
    </xf>
    <xf numFmtId="0" fontId="1" fillId="3" borderId="4" xfId="1" applyFill="1" applyBorder="1" applyAlignment="1">
      <alignment horizontal="center"/>
    </xf>
    <xf numFmtId="0" fontId="1" fillId="3" borderId="8" xfId="1" applyFill="1" applyBorder="1"/>
    <xf numFmtId="3" fontId="1" fillId="3" borderId="4" xfId="1" applyNumberFormat="1" applyFill="1" applyBorder="1" applyAlignment="1">
      <alignment horizontal="center" vertical="center"/>
    </xf>
    <xf numFmtId="0" fontId="1" fillId="3" borderId="5" xfId="1" applyFill="1" applyBorder="1" applyAlignment="1">
      <alignment horizontal="center"/>
    </xf>
    <xf numFmtId="0" fontId="1" fillId="3" borderId="9" xfId="1" applyFill="1" applyBorder="1"/>
    <xf numFmtId="3" fontId="1" fillId="3" borderId="5" xfId="1" applyNumberFormat="1" applyFill="1" applyBorder="1" applyAlignment="1">
      <alignment horizontal="center" vertical="center"/>
    </xf>
    <xf numFmtId="0" fontId="0" fillId="4" borderId="18" xfId="0" applyFill="1" applyBorder="1"/>
    <xf numFmtId="0" fontId="0" fillId="4" borderId="6" xfId="0" applyFill="1" applyBorder="1"/>
    <xf numFmtId="3" fontId="0" fillId="4" borderId="19" xfId="0" applyNumberForma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3" fontId="1" fillId="3" borderId="0" xfId="0" applyNumberFormat="1" applyFont="1" applyFill="1"/>
    <xf numFmtId="0" fontId="0" fillId="0" borderId="1" xfId="0" applyBorder="1"/>
    <xf numFmtId="9" fontId="0" fillId="0" borderId="1" xfId="0" applyNumberFormat="1" applyBorder="1" applyAlignment="1">
      <alignment horizontal="center" vertical="center"/>
    </xf>
    <xf numFmtId="3" fontId="0" fillId="3" borderId="20" xfId="0" applyNumberFormat="1" applyFill="1" applyBorder="1"/>
    <xf numFmtId="3" fontId="0" fillId="3" borderId="21" xfId="0" applyNumberFormat="1" applyFill="1" applyBorder="1"/>
    <xf numFmtId="0" fontId="8" fillId="0" borderId="22" xfId="0" applyFont="1" applyBorder="1"/>
    <xf numFmtId="0" fontId="8" fillId="0" borderId="23" xfId="0" applyFont="1" applyBorder="1"/>
    <xf numFmtId="0" fontId="8" fillId="0" borderId="23" xfId="0" applyFont="1" applyBorder="1" applyAlignment="1">
      <alignment horizontal="center"/>
    </xf>
    <xf numFmtId="0" fontId="8" fillId="0" borderId="24" xfId="0" applyFont="1" applyBorder="1"/>
    <xf numFmtId="0" fontId="8" fillId="0" borderId="15" xfId="0" applyFont="1" applyBorder="1"/>
    <xf numFmtId="0" fontId="9" fillId="0" borderId="14" xfId="0" applyFont="1" applyBorder="1" applyAlignment="1">
      <alignment horizontal="center"/>
    </xf>
    <xf numFmtId="0" fontId="9" fillId="0" borderId="0" xfId="0" applyFont="1"/>
    <xf numFmtId="0" fontId="9" fillId="6" borderId="28" xfId="0" applyFont="1" applyFill="1" applyBorder="1" applyAlignment="1">
      <alignment horizontal="center"/>
    </xf>
    <xf numFmtId="0" fontId="9" fillId="0" borderId="15" xfId="0" applyFont="1" applyBorder="1"/>
    <xf numFmtId="0" fontId="9" fillId="0" borderId="29" xfId="0" applyFont="1" applyBorder="1" applyAlignment="1">
      <alignment horizontal="center"/>
    </xf>
    <xf numFmtId="0" fontId="9" fillId="0" borderId="7" xfId="0" applyFont="1" applyBorder="1"/>
    <xf numFmtId="0" fontId="9" fillId="0" borderId="30" xfId="0" applyFont="1" applyBorder="1" applyAlignment="1">
      <alignment horizontal="center"/>
    </xf>
    <xf numFmtId="0" fontId="7" fillId="0" borderId="0" xfId="0" applyFont="1"/>
    <xf numFmtId="0" fontId="9" fillId="0" borderId="28" xfId="0" applyFont="1" applyBorder="1" applyAlignment="1">
      <alignment horizontal="center"/>
    </xf>
    <xf numFmtId="0" fontId="8" fillId="0" borderId="0" xfId="0" applyFont="1"/>
    <xf numFmtId="0" fontId="9" fillId="0" borderId="14" xfId="0" applyFont="1" applyBorder="1"/>
    <xf numFmtId="0" fontId="9" fillId="0" borderId="33" xfId="0" applyFont="1" applyBorder="1"/>
    <xf numFmtId="0" fontId="10" fillId="0" borderId="34" xfId="0" applyFont="1" applyBorder="1"/>
    <xf numFmtId="0" fontId="10" fillId="0" borderId="35" xfId="0" applyFont="1" applyBorder="1" applyAlignment="1">
      <alignment horizontal="center"/>
    </xf>
    <xf numFmtId="0" fontId="9" fillId="0" borderId="17" xfId="0" applyFont="1" applyBorder="1"/>
    <xf numFmtId="0" fontId="8" fillId="5" borderId="25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 xr:uid="{8467151C-6BF2-418B-A49E-988B5AEC7B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FF86E-48B7-4D2E-B909-DB827F0414C1}">
  <dimension ref="A1:P39"/>
  <sheetViews>
    <sheetView tabSelected="1" zoomScale="85" zoomScaleNormal="85" workbookViewId="0">
      <selection activeCell="P21" sqref="P21"/>
    </sheetView>
  </sheetViews>
  <sheetFormatPr defaultRowHeight="15" x14ac:dyDescent="0.25"/>
  <cols>
    <col min="2" max="2" width="32.85546875" bestFit="1" customWidth="1"/>
    <col min="3" max="3" width="13.5703125" style="2" bestFit="1" customWidth="1"/>
    <col min="7" max="7" width="25.7109375" customWidth="1"/>
    <col min="8" max="8" width="3.42578125" customWidth="1"/>
    <col min="9" max="9" width="17.85546875" style="1" customWidth="1"/>
    <col min="10" max="10" width="3.5703125" customWidth="1"/>
    <col min="11" max="11" width="17.42578125" customWidth="1"/>
    <col min="13" max="13" width="3.5703125" bestFit="1" customWidth="1"/>
    <col min="14" max="14" width="22.42578125" bestFit="1" customWidth="1"/>
    <col min="16" max="16" width="78.5703125" bestFit="1" customWidth="1"/>
  </cols>
  <sheetData>
    <row r="1" spans="1:16" s="29" customFormat="1" ht="14.45" customHeight="1" x14ac:dyDescent="0.25">
      <c r="A1" s="67" t="s">
        <v>0</v>
      </c>
      <c r="B1" s="67"/>
      <c r="C1" s="67"/>
      <c r="E1" s="66" t="s">
        <v>1</v>
      </c>
      <c r="F1" s="66"/>
      <c r="G1" s="66"/>
      <c r="H1" s="66"/>
      <c r="I1" s="66"/>
      <c r="J1" s="66"/>
      <c r="K1" s="66"/>
    </row>
    <row r="2" spans="1:16" s="29" customFormat="1" ht="12.95" customHeight="1" x14ac:dyDescent="0.25">
      <c r="A2" s="65" t="s">
        <v>2</v>
      </c>
      <c r="B2" s="65"/>
      <c r="C2" s="65"/>
      <c r="E2" s="66"/>
      <c r="F2" s="66"/>
      <c r="G2" s="66"/>
      <c r="H2" s="66"/>
      <c r="I2" s="66"/>
      <c r="J2" s="66"/>
      <c r="K2" s="66"/>
    </row>
    <row r="3" spans="1:16" ht="15.75" thickBot="1" x14ac:dyDescent="0.3"/>
    <row r="4" spans="1:16" ht="18" customHeight="1" thickBot="1" x14ac:dyDescent="0.3">
      <c r="A4" s="14" t="s">
        <v>3</v>
      </c>
      <c r="B4" s="15" t="s">
        <v>4</v>
      </c>
      <c r="C4" s="16" t="s">
        <v>5</v>
      </c>
      <c r="E4" s="68" t="s">
        <v>6</v>
      </c>
      <c r="F4" s="69"/>
      <c r="G4" s="69"/>
      <c r="H4" s="69"/>
      <c r="I4" s="69"/>
      <c r="J4" s="69"/>
      <c r="K4" s="70"/>
    </row>
    <row r="5" spans="1:16" ht="15.75" thickBot="1" x14ac:dyDescent="0.3">
      <c r="A5" s="17">
        <v>2</v>
      </c>
      <c r="B5" s="18" t="s">
        <v>7</v>
      </c>
      <c r="C5" s="19">
        <v>1560000</v>
      </c>
      <c r="E5" s="71" t="s">
        <v>8</v>
      </c>
      <c r="F5" s="72"/>
      <c r="G5" s="72"/>
      <c r="H5" s="72"/>
      <c r="I5" s="72"/>
      <c r="J5" s="72"/>
      <c r="K5" s="73"/>
      <c r="M5" s="36" t="s">
        <v>50</v>
      </c>
      <c r="N5" s="37" t="s">
        <v>51</v>
      </c>
      <c r="O5" s="38" t="s">
        <v>52</v>
      </c>
      <c r="P5" s="39" t="s">
        <v>53</v>
      </c>
    </row>
    <row r="6" spans="1:16" ht="15.75" thickTop="1" x14ac:dyDescent="0.25">
      <c r="A6" s="20"/>
      <c r="B6" s="21" t="s">
        <v>9</v>
      </c>
      <c r="C6" s="22">
        <v>390000</v>
      </c>
      <c r="E6" s="71" t="s">
        <v>10</v>
      </c>
      <c r="F6" s="72"/>
      <c r="G6" s="72"/>
      <c r="H6" s="72"/>
      <c r="I6" s="72"/>
      <c r="J6" s="72"/>
      <c r="K6" s="73"/>
      <c r="M6" s="56" t="s">
        <v>54</v>
      </c>
      <c r="N6" s="57"/>
      <c r="O6" s="58"/>
      <c r="P6" s="40"/>
    </row>
    <row r="7" spans="1:16" x14ac:dyDescent="0.25">
      <c r="A7" s="20">
        <v>13</v>
      </c>
      <c r="B7" s="21" t="s">
        <v>11</v>
      </c>
      <c r="C7" s="22">
        <v>2860000</v>
      </c>
      <c r="E7" s="7"/>
      <c r="K7" s="6"/>
      <c r="M7" s="41">
        <v>1</v>
      </c>
      <c r="N7" s="42" t="s">
        <v>55</v>
      </c>
      <c r="O7" s="43">
        <v>55</v>
      </c>
      <c r="P7" s="44" t="s">
        <v>69</v>
      </c>
    </row>
    <row r="8" spans="1:16" x14ac:dyDescent="0.25">
      <c r="A8" s="20"/>
      <c r="B8" s="21" t="s">
        <v>9</v>
      </c>
      <c r="C8" s="22">
        <v>780000</v>
      </c>
      <c r="E8" s="5" t="s">
        <v>12</v>
      </c>
      <c r="K8" s="6"/>
      <c r="M8" s="41">
        <v>2</v>
      </c>
      <c r="N8" s="42" t="s">
        <v>56</v>
      </c>
      <c r="O8" s="43">
        <v>40</v>
      </c>
      <c r="P8" s="44" t="s">
        <v>70</v>
      </c>
    </row>
    <row r="9" spans="1:16" x14ac:dyDescent="0.25">
      <c r="A9" s="20">
        <v>15</v>
      </c>
      <c r="B9" s="21" t="s">
        <v>13</v>
      </c>
      <c r="C9" s="22">
        <v>1040000</v>
      </c>
      <c r="E9" s="7"/>
      <c r="F9" t="s">
        <v>41</v>
      </c>
      <c r="H9" t="s">
        <v>14</v>
      </c>
      <c r="I9" s="1">
        <f>C5</f>
        <v>1560000</v>
      </c>
      <c r="K9" s="6"/>
      <c r="M9" s="45"/>
      <c r="N9" s="46"/>
      <c r="O9" s="47">
        <f>SUM(O7:O8)</f>
        <v>95</v>
      </c>
      <c r="P9" s="44"/>
    </row>
    <row r="10" spans="1:16" x14ac:dyDescent="0.25">
      <c r="A10" s="20">
        <v>16</v>
      </c>
      <c r="B10" s="21" t="s">
        <v>15</v>
      </c>
      <c r="C10" s="22">
        <v>2080000</v>
      </c>
      <c r="E10" s="7"/>
      <c r="F10" t="s">
        <v>48</v>
      </c>
      <c r="H10" t="s">
        <v>14</v>
      </c>
      <c r="I10" s="1">
        <f>C7</f>
        <v>2860000</v>
      </c>
      <c r="K10" s="6"/>
      <c r="M10" s="59" t="s">
        <v>57</v>
      </c>
      <c r="N10" s="60"/>
      <c r="O10" s="61"/>
      <c r="P10" s="44"/>
    </row>
    <row r="11" spans="1:16" x14ac:dyDescent="0.25">
      <c r="A11" s="20"/>
      <c r="B11" s="21" t="s">
        <v>9</v>
      </c>
      <c r="C11" s="22">
        <v>390000</v>
      </c>
      <c r="E11" s="7"/>
      <c r="F11" t="str">
        <f>B10</f>
        <v>Pendapatan dari Xpander</v>
      </c>
      <c r="H11" t="s">
        <v>14</v>
      </c>
      <c r="I11" s="1">
        <f>C10</f>
        <v>2080000</v>
      </c>
      <c r="K11" s="6"/>
      <c r="M11" s="41" t="s">
        <v>58</v>
      </c>
      <c r="N11" s="48" t="s">
        <v>59</v>
      </c>
      <c r="O11" s="49">
        <f>O9</f>
        <v>95</v>
      </c>
      <c r="P11" s="44"/>
    </row>
    <row r="12" spans="1:16" x14ac:dyDescent="0.25">
      <c r="A12" s="20">
        <v>18</v>
      </c>
      <c r="B12" s="21" t="s">
        <v>16</v>
      </c>
      <c r="C12" s="22">
        <v>2275000</v>
      </c>
      <c r="E12" s="7"/>
      <c r="F12" t="s">
        <v>49</v>
      </c>
      <c r="H12" t="s">
        <v>14</v>
      </c>
      <c r="I12" s="1">
        <f>C19</f>
        <v>2600000</v>
      </c>
      <c r="K12" s="6"/>
      <c r="M12" s="41" t="s">
        <v>60</v>
      </c>
      <c r="N12" s="42" t="s">
        <v>61</v>
      </c>
      <c r="O12" s="43">
        <v>100</v>
      </c>
      <c r="P12" s="44" t="s">
        <v>67</v>
      </c>
    </row>
    <row r="13" spans="1:16" ht="15.75" thickBot="1" x14ac:dyDescent="0.3">
      <c r="A13" s="20">
        <v>23</v>
      </c>
      <c r="B13" s="21" t="s">
        <v>17</v>
      </c>
      <c r="C13" s="22">
        <v>325000</v>
      </c>
      <c r="E13" s="7"/>
      <c r="H13" s="3" t="s">
        <v>14</v>
      </c>
      <c r="I13" s="4"/>
      <c r="K13" s="6"/>
      <c r="M13" s="41" t="s">
        <v>62</v>
      </c>
      <c r="N13" s="42" t="s">
        <v>63</v>
      </c>
      <c r="O13" s="43">
        <v>100</v>
      </c>
      <c r="P13" s="44" t="s">
        <v>71</v>
      </c>
    </row>
    <row r="14" spans="1:16" x14ac:dyDescent="0.25">
      <c r="A14" s="20"/>
      <c r="B14" s="21" t="s">
        <v>18</v>
      </c>
      <c r="C14" s="22">
        <v>195000</v>
      </c>
      <c r="E14" s="5" t="s">
        <v>19</v>
      </c>
      <c r="J14" s="8" t="s">
        <v>14</v>
      </c>
      <c r="K14" s="12">
        <f>SUM(I9:I13)</f>
        <v>9100000</v>
      </c>
      <c r="M14" s="7"/>
      <c r="N14" s="50" t="s">
        <v>64</v>
      </c>
      <c r="O14" s="49"/>
      <c r="P14" s="44"/>
    </row>
    <row r="15" spans="1:16" x14ac:dyDescent="0.25">
      <c r="A15" s="20"/>
      <c r="B15" s="21" t="s">
        <v>20</v>
      </c>
      <c r="C15" s="22">
        <v>325000</v>
      </c>
      <c r="E15" s="7"/>
      <c r="K15" s="6"/>
      <c r="M15" s="51"/>
      <c r="N15" s="42" t="s">
        <v>65</v>
      </c>
      <c r="O15" s="43"/>
      <c r="P15" s="44"/>
    </row>
    <row r="16" spans="1:16" x14ac:dyDescent="0.25">
      <c r="A16" s="20">
        <v>24</v>
      </c>
      <c r="B16" s="21" t="s">
        <v>21</v>
      </c>
      <c r="C16" s="22">
        <v>1300000</v>
      </c>
      <c r="E16" s="5" t="s">
        <v>22</v>
      </c>
      <c r="K16" s="6"/>
      <c r="M16" s="51"/>
      <c r="N16" s="42"/>
      <c r="O16" s="43"/>
      <c r="P16" s="44"/>
    </row>
    <row r="17" spans="1:16" ht="21.75" thickBot="1" x14ac:dyDescent="0.4">
      <c r="A17" s="20">
        <v>25</v>
      </c>
      <c r="B17" s="21" t="s">
        <v>23</v>
      </c>
      <c r="C17" s="22">
        <v>910000</v>
      </c>
      <c r="E17" s="9"/>
      <c r="F17" t="s">
        <v>42</v>
      </c>
      <c r="H17" t="s">
        <v>14</v>
      </c>
      <c r="I17" s="1">
        <f>C6+C8+C11</f>
        <v>1560000</v>
      </c>
      <c r="K17" s="6"/>
      <c r="M17" s="52"/>
      <c r="N17" s="53" t="s">
        <v>66</v>
      </c>
      <c r="O17" s="54">
        <f>(0.5*O11+0.25*O12+0.25*O13)+O15+O16</f>
        <v>97.5</v>
      </c>
      <c r="P17" s="55"/>
    </row>
    <row r="18" spans="1:16" x14ac:dyDescent="0.25">
      <c r="A18" s="20"/>
      <c r="B18" s="21" t="s">
        <v>24</v>
      </c>
      <c r="C18" s="22">
        <v>195000</v>
      </c>
      <c r="E18" s="9"/>
      <c r="F18" t="s">
        <v>43</v>
      </c>
      <c r="H18" t="s">
        <v>14</v>
      </c>
      <c r="I18" s="1">
        <f>C9</f>
        <v>1040000</v>
      </c>
      <c r="K18" s="6"/>
    </row>
    <row r="19" spans="1:16" ht="15.75" thickBot="1" x14ac:dyDescent="0.3">
      <c r="A19" s="23">
        <v>28</v>
      </c>
      <c r="B19" s="24" t="s">
        <v>25</v>
      </c>
      <c r="C19" s="25">
        <v>2600000</v>
      </c>
      <c r="E19" s="9"/>
      <c r="F19" t="s">
        <v>44</v>
      </c>
      <c r="H19" t="s">
        <v>14</v>
      </c>
      <c r="I19" s="1">
        <f>C12</f>
        <v>2275000</v>
      </c>
      <c r="K19" s="6"/>
    </row>
    <row r="20" spans="1:16" ht="15.75" thickBot="1" x14ac:dyDescent="0.3">
      <c r="A20" s="26"/>
      <c r="B20" s="27"/>
      <c r="C20" s="28"/>
      <c r="E20" s="9"/>
      <c r="F20" t="s">
        <v>45</v>
      </c>
      <c r="H20" t="s">
        <v>14</v>
      </c>
      <c r="I20" s="1">
        <f>C13+C14</f>
        <v>520000</v>
      </c>
      <c r="K20" s="6"/>
    </row>
    <row r="21" spans="1:16" x14ac:dyDescent="0.25">
      <c r="E21" s="9"/>
      <c r="F21" t="s">
        <v>46</v>
      </c>
      <c r="H21" t="s">
        <v>14</v>
      </c>
      <c r="I21" s="1">
        <f>C17</f>
        <v>910000</v>
      </c>
      <c r="K21" s="6"/>
    </row>
    <row r="22" spans="1:16" ht="15.75" thickBot="1" x14ac:dyDescent="0.3">
      <c r="A22" s="74" t="s">
        <v>26</v>
      </c>
      <c r="B22" s="32" t="s">
        <v>27</v>
      </c>
      <c r="C22" s="33">
        <v>0.13</v>
      </c>
      <c r="E22" s="9"/>
      <c r="F22" t="s">
        <v>47</v>
      </c>
      <c r="H22" s="3" t="s">
        <v>14</v>
      </c>
      <c r="I22" s="4">
        <f>C18</f>
        <v>195000</v>
      </c>
      <c r="K22" s="6"/>
    </row>
    <row r="23" spans="1:16" x14ac:dyDescent="0.25">
      <c r="A23" s="74"/>
      <c r="B23" s="32" t="s">
        <v>28</v>
      </c>
      <c r="C23" s="33">
        <v>0.17</v>
      </c>
      <c r="E23" s="5" t="s">
        <v>29</v>
      </c>
      <c r="J23" s="8" t="s">
        <v>14</v>
      </c>
      <c r="K23" s="12">
        <f>SUM(I17:I22)</f>
        <v>6500000</v>
      </c>
    </row>
    <row r="24" spans="1:16" x14ac:dyDescent="0.25">
      <c r="E24" s="7"/>
      <c r="K24" s="6"/>
    </row>
    <row r="25" spans="1:16" x14ac:dyDescent="0.25">
      <c r="A25" s="62" t="s">
        <v>30</v>
      </c>
      <c r="B25" s="63" t="s">
        <v>31</v>
      </c>
      <c r="C25" s="63"/>
      <c r="E25" s="7"/>
      <c r="K25" s="6"/>
    </row>
    <row r="26" spans="1:16" x14ac:dyDescent="0.25">
      <c r="A26" s="62"/>
      <c r="B26" s="64" t="s">
        <v>32</v>
      </c>
      <c r="C26" s="64"/>
      <c r="E26" s="5" t="s">
        <v>33</v>
      </c>
      <c r="J26" s="8" t="s">
        <v>14</v>
      </c>
      <c r="K26" s="12">
        <f>K14-K23</f>
        <v>2600000</v>
      </c>
    </row>
    <row r="27" spans="1:16" x14ac:dyDescent="0.25">
      <c r="E27" s="7"/>
      <c r="H27" s="30" t="s">
        <v>14</v>
      </c>
      <c r="I27" s="31">
        <f>K26*C23</f>
        <v>442000.00000000006</v>
      </c>
      <c r="K27" s="6"/>
    </row>
    <row r="28" spans="1:16" x14ac:dyDescent="0.25">
      <c r="E28" s="5" t="s">
        <v>34</v>
      </c>
      <c r="J28" s="8" t="s">
        <v>14</v>
      </c>
      <c r="K28" s="12">
        <f>K26-I27</f>
        <v>2158000</v>
      </c>
    </row>
    <row r="29" spans="1:16" x14ac:dyDescent="0.25">
      <c r="E29" s="7"/>
      <c r="H29" s="30" t="s">
        <v>14</v>
      </c>
      <c r="I29" s="31">
        <f>K26*C23</f>
        <v>442000.00000000006</v>
      </c>
      <c r="K29" s="6"/>
    </row>
    <row r="30" spans="1:16" x14ac:dyDescent="0.25">
      <c r="E30" s="7"/>
      <c r="K30" s="6"/>
    </row>
    <row r="31" spans="1:16" x14ac:dyDescent="0.25">
      <c r="E31" s="5" t="s">
        <v>35</v>
      </c>
      <c r="G31" s="42" t="s">
        <v>68</v>
      </c>
      <c r="J31" s="8" t="s">
        <v>14</v>
      </c>
      <c r="K31" s="12">
        <f>K28-I29</f>
        <v>1716000</v>
      </c>
    </row>
    <row r="32" spans="1:16" ht="15.75" thickBot="1" x14ac:dyDescent="0.3">
      <c r="E32" s="10"/>
      <c r="F32" s="3"/>
      <c r="G32" s="3"/>
      <c r="H32" s="3"/>
      <c r="I32" s="4"/>
      <c r="J32" s="3"/>
      <c r="K32" s="11"/>
    </row>
    <row r="33" spans="5:11" x14ac:dyDescent="0.25">
      <c r="E33" s="7"/>
      <c r="K33" s="6"/>
    </row>
    <row r="34" spans="5:11" x14ac:dyDescent="0.25">
      <c r="E34" s="5" t="s">
        <v>36</v>
      </c>
      <c r="K34" s="6"/>
    </row>
    <row r="35" spans="5:11" x14ac:dyDescent="0.25">
      <c r="E35" s="7"/>
      <c r="F35" t="s">
        <v>37</v>
      </c>
      <c r="H35" t="s">
        <v>14</v>
      </c>
      <c r="I35" s="34">
        <f>C5</f>
        <v>1560000</v>
      </c>
      <c r="K35" s="6"/>
    </row>
    <row r="36" spans="5:11" x14ac:dyDescent="0.25">
      <c r="E36" s="7"/>
      <c r="F36" t="s">
        <v>38</v>
      </c>
      <c r="H36" t="s">
        <v>14</v>
      </c>
      <c r="I36" s="35">
        <f>C19-C5</f>
        <v>1040000</v>
      </c>
      <c r="K36" s="6"/>
    </row>
    <row r="37" spans="5:11" x14ac:dyDescent="0.25">
      <c r="E37" s="7"/>
      <c r="F37" t="s">
        <v>39</v>
      </c>
      <c r="H37" t="s">
        <v>14</v>
      </c>
      <c r="I37" s="35">
        <f>C7-I36</f>
        <v>1820000</v>
      </c>
      <c r="K37" s="6"/>
    </row>
    <row r="38" spans="5:11" x14ac:dyDescent="0.25">
      <c r="E38" s="7"/>
      <c r="F38" t="s">
        <v>40</v>
      </c>
      <c r="H38" t="s">
        <v>14</v>
      </c>
      <c r="I38" s="13">
        <f>C10</f>
        <v>2080000</v>
      </c>
      <c r="K38" s="6"/>
    </row>
    <row r="39" spans="5:11" ht="15.75" thickBot="1" x14ac:dyDescent="0.3">
      <c r="E39" s="10"/>
      <c r="F39" s="3"/>
      <c r="G39" s="3"/>
      <c r="H39" s="3"/>
      <c r="I39" s="4"/>
      <c r="J39" s="3"/>
      <c r="K39" s="11"/>
    </row>
  </sheetData>
  <mergeCells count="12">
    <mergeCell ref="A2:C2"/>
    <mergeCell ref="E1:K2"/>
    <mergeCell ref="A1:C1"/>
    <mergeCell ref="E4:K4"/>
    <mergeCell ref="E5:K5"/>
    <mergeCell ref="M6:O6"/>
    <mergeCell ref="M10:O10"/>
    <mergeCell ref="A25:A26"/>
    <mergeCell ref="B25:C25"/>
    <mergeCell ref="B26:C26"/>
    <mergeCell ref="E6:K6"/>
    <mergeCell ref="A22:A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Hudie Andhika</dc:creator>
  <cp:keywords/>
  <dc:description/>
  <cp:lastModifiedBy>DINA ARIANTI, S.Pd.</cp:lastModifiedBy>
  <cp:revision/>
  <dcterms:created xsi:type="dcterms:W3CDTF">2022-04-17T01:46:35Z</dcterms:created>
  <dcterms:modified xsi:type="dcterms:W3CDTF">2023-10-08T05:18:53Z</dcterms:modified>
  <cp:category/>
  <cp:contentStatus/>
</cp:coreProperties>
</file>